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/>
  <mc:AlternateContent xmlns:mc="http://schemas.openxmlformats.org/markup-compatibility/2006">
    <mc:Choice Requires="x15">
      <x15ac:absPath xmlns:x15ac="http://schemas.microsoft.com/office/spreadsheetml/2010/11/ac" url="C:\models\"/>
    </mc:Choice>
  </mc:AlternateContent>
  <xr:revisionPtr revIDLastSave="0" documentId="13_ncr:1_{63D5BA1D-6024-470D-8FA9-7BBFD9E22C4E}" xr6:coauthVersionLast="47" xr6:coauthVersionMax="47" xr10:uidLastSave="{00000000-0000-0000-0000-000000000000}"/>
  <bookViews>
    <workbookView xWindow="2960" yWindow="2960" windowWidth="28800" windowHeight="15370" xr2:uid="{00000000-000D-0000-FFFF-FFFF00000000}"/>
  </bookViews>
  <sheets>
    <sheet name="Main" sheetId="1" r:id="rId1"/>
    <sheet name="Model" sheetId="5" r:id="rId2"/>
    <sheet name="SAB-142" sheetId="2" r:id="rId3"/>
    <sheet name="tepizumab" sheetId="4" r:id="rId4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68" i="1" l="1"/>
  <c r="O4" i="1"/>
  <c r="M5" i="1" l="1"/>
  <c r="M8" i="1" s="1"/>
</calcChain>
</file>

<file path=xl/sharedStrings.xml><?xml version="1.0" encoding="utf-8"?>
<sst xmlns="http://schemas.openxmlformats.org/spreadsheetml/2006/main" count="126" uniqueCount="97">
  <si>
    <t>Price</t>
  </si>
  <si>
    <t>Shares</t>
  </si>
  <si>
    <t>Mcap</t>
  </si>
  <si>
    <t>EV</t>
  </si>
  <si>
    <t>Cash</t>
  </si>
  <si>
    <t>Debt</t>
  </si>
  <si>
    <t xml:space="preserve">Name </t>
  </si>
  <si>
    <t>Indication</t>
  </si>
  <si>
    <t>MOA</t>
  </si>
  <si>
    <t>Economics</t>
  </si>
  <si>
    <t>Approved</t>
  </si>
  <si>
    <t>IP</t>
  </si>
  <si>
    <t>Phase</t>
  </si>
  <si>
    <t>Competition</t>
  </si>
  <si>
    <t>Runway of 12 months</t>
  </si>
  <si>
    <t>clinical stage, focused on the development of human polyclonal immunotherapeutic antibodies, or human immunoglobulins (“hIgG”), to address immune system disorders and infectious diseases.</t>
  </si>
  <si>
    <t>SAB-142</t>
  </si>
  <si>
    <t>human anti-thymocyte globulin (ATG)</t>
  </si>
  <si>
    <t>multi-specific, meaning they are comprised of multiple human IgG (hIgG) and can bind to multiple sites on targeted immunogens</t>
  </si>
  <si>
    <t>3Q25 10Q notes:</t>
  </si>
  <si>
    <t>Early T1D</t>
  </si>
  <si>
    <t xml:space="preserve">rabbit anti-thymocyte globulin (rATG). In addition, data from more than 700 human subjects treated </t>
  </si>
  <si>
    <t xml:space="preserve">with antibodies produced by our platform support expectation of a zero-serum sickness rate and zero incidence of neutralizing anti-drug antibodies (ADA) within the upcoming SAB-142 clinical trials. </t>
  </si>
  <si>
    <t>Name</t>
  </si>
  <si>
    <t>Stage 2/3 T1D</t>
  </si>
  <si>
    <t>human anti-thymocyte globulin targeting beta cell destruciton</t>
  </si>
  <si>
    <t>Clinical Trials</t>
  </si>
  <si>
    <t>May 2024 SAB142 was granted an IND by the FDA</t>
  </si>
  <si>
    <t>Phase I</t>
  </si>
  <si>
    <t>Jan 2025, positive P1 topline results</t>
  </si>
  <si>
    <t>Main</t>
  </si>
  <si>
    <t>keep things short and to the point</t>
  </si>
  <si>
    <t>"SAFEGUARD"</t>
  </si>
  <si>
    <t>company:</t>
  </si>
  <si>
    <t>founded in 2014</t>
  </si>
  <si>
    <t>Initiated registrational Phase 2b SAFEGUARD trial of SAB-142 in new-onset, Stage 3 autoimmune T1D patients</t>
  </si>
  <si>
    <t>MOA comparable with rabbit ATG, but with impproved safety?</t>
  </si>
  <si>
    <t>Should have comparable or worst effect than sab</t>
  </si>
  <si>
    <t>rabit ATG</t>
  </si>
  <si>
    <t>what is lymphodepletion?</t>
  </si>
  <si>
    <t>how can I compare the safety graphs?</t>
  </si>
  <si>
    <t>Cash per share</t>
  </si>
  <si>
    <t>T1D</t>
  </si>
  <si>
    <t>Market Share</t>
  </si>
  <si>
    <t>Patients</t>
  </si>
  <si>
    <t>Projected revenue</t>
  </si>
  <si>
    <t>Trial probability</t>
  </si>
  <si>
    <t xml:space="preserve">Implied probability (from market cap) </t>
  </si>
  <si>
    <t>Success probability</t>
  </si>
  <si>
    <t>x</t>
  </si>
  <si>
    <t>Market cap</t>
  </si>
  <si>
    <t>Starting point is always modeling the market for the disease, how many people are there and how would they use the treatment</t>
  </si>
  <si>
    <t>Then you model the penetration of the company, peak sales, and basically extimate what the company would make if the drug was approved</t>
  </si>
  <si>
    <t>After that you should be able to get the implied market cap if the drug is approved</t>
  </si>
  <si>
    <t>Then you can get a probability of success that the market attributes to positive phase 2 data.</t>
  </si>
  <si>
    <t>TYPE 1 DIABETES MARKET OPPORTUNITY</t>
  </si>
  <si>
    <t>New T1D Diagnoses (US)</t>
  </si>
  <si>
    <t>64,000/year</t>
  </si>
  <si>
    <t>Stage 3</t>
  </si>
  <si>
    <t>Stage 2 T1D Population (US)</t>
  </si>
  <si>
    <t>~200,000</t>
  </si>
  <si>
    <t>Eligible for prevention</t>
  </si>
  <si>
    <t>Pediatric New Cases (US)</t>
  </si>
  <si>
    <t>18,000/year</t>
  </si>
  <si>
    <t>Tzield Market (2024E)</t>
  </si>
  <si>
    <t>$50-100M</t>
  </si>
  <si>
    <t>Limited uptake to date</t>
  </si>
  <si>
    <t>Peak Sales Potential</t>
  </si>
  <si>
    <t>$500M-1B</t>
  </si>
  <si>
    <t>If becomes standard of care</t>
  </si>
  <si>
    <t>KEY INVESTMENT RISKS</t>
  </si>
  <si>
    <t>Clinical Risk</t>
  </si>
  <si>
    <t>Phase 2b fails to show efficacy (like rATG did)</t>
  </si>
  <si>
    <t>Safety Risk</t>
  </si>
  <si>
    <t>Unexpected adverse events emerge in broader population</t>
  </si>
  <si>
    <t>Competitive Risk</t>
  </si>
  <si>
    <t>Medium</t>
  </si>
  <si>
    <t>Tzield has first-mover advantage; other ATGs in development</t>
  </si>
  <si>
    <t>Dilution Risk</t>
  </si>
  <si>
    <t>High</t>
  </si>
  <si>
    <t>Warrants at $1.75 could add 100M+ shares if exercised</t>
  </si>
  <si>
    <t>Market Adoption Risk</t>
  </si>
  <si>
    <t>Requires screening programs to identify Stage 2 patients</t>
  </si>
  <si>
    <t>Regulatory Risk</t>
  </si>
  <si>
    <t>Low</t>
  </si>
  <si>
    <t>FDA has aligned on Phase 2b as pivotal</t>
  </si>
  <si>
    <t>Timing Risk</t>
  </si>
  <si>
    <t>2H 2027 data = 2 years away, significant time value decay</t>
  </si>
  <si>
    <t>Bull</t>
  </si>
  <si>
    <t>Base</t>
  </si>
  <si>
    <t>Fail</t>
  </si>
  <si>
    <t>Scenario</t>
  </si>
  <si>
    <t>Prob</t>
  </si>
  <si>
    <t>Logic</t>
  </si>
  <si>
    <t>Ph2b beats MELD and becomes SoC</t>
  </si>
  <si>
    <t>Matches MELD efficacy</t>
  </si>
  <si>
    <t>Fails to meed pe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</si>
</sst>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8" formatCode="&quot;$&quot;#,##0.00_);[Red]\(&quot;$&quot;#,##0.00\)"/>
    <numFmt numFmtId="164" formatCode="0.0"/>
  </numFmts>
  <fonts count="4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0">
    <xf numFmtId="0" fontId="0" fillId="0" borderId="0" xfId="0"/>
    <xf numFmtId="0" fontId="1" fillId="0" borderId="0" xfId="0" applyFont="1"/>
    <xf numFmtId="0" fontId="2" fillId="0" borderId="0" xfId="1"/>
    <xf numFmtId="0" fontId="3" fillId="0" borderId="0" xfId="0" applyFont="1"/>
    <xf numFmtId="164" fontId="0" fillId="0" borderId="0" xfId="0" applyNumberFormat="1"/>
    <xf numFmtId="0" fontId="3" fillId="0" borderId="2" xfId="0" applyFont="1" applyBorder="1"/>
    <xf numFmtId="9" fontId="0" fillId="0" borderId="0" xfId="0" applyNumberFormat="1"/>
    <xf numFmtId="0" fontId="0" fillId="0" borderId="3" xfId="0" applyBorder="1"/>
    <xf numFmtId="0" fontId="0" fillId="0" borderId="1" xfId="0" applyBorder="1"/>
    <xf numFmtId="8" fontId="0" fillId="0" borderId="0" xfId="0" applyNumberForma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154215</xdr:colOff>
      <xdr:row>3</xdr:row>
      <xdr:rowOff>9071</xdr:rowOff>
    </xdr:from>
    <xdr:to>
      <xdr:col>38</xdr:col>
      <xdr:colOff>165064</xdr:colOff>
      <xdr:row>16</xdr:row>
      <xdr:rowOff>66167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F02EFE-1A74-4CB1-A390-604F89C76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20429" y="553357"/>
          <a:ext cx="4873137" cy="2415667"/>
        </a:xfrm>
        <a:prstGeom prst="rect">
          <a:avLst/>
        </a:prstGeom>
      </xdr:spPr>
    </xdr:pic>
    <xdr:clientData/>
  </xdr:twoCellAnchor>
  <xdr:twoCellAnchor editAs="oneCell">
    <xdr:from>
      <xdr:col>30</xdr:col>
      <xdr:colOff>36286</xdr:colOff>
      <xdr:row>17</xdr:row>
      <xdr:rowOff>127000</xdr:rowOff>
    </xdr:from>
    <xdr:to>
      <xdr:col>39</xdr:col>
      <xdr:colOff>525262</xdr:colOff>
      <xdr:row>36</xdr:row>
      <xdr:rowOff>122710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AA77ED3-4935-4BA9-94DA-AF18E2946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00" y="3211286"/>
          <a:ext cx="5959048" cy="3442853"/>
        </a:xfrm>
        <a:prstGeom prst="rect">
          <a:avLst/>
        </a:prstGeom>
      </xdr:spPr>
    </xdr:pic>
    <xdr:clientData/>
  </xdr:twoCellAnchor>
  <xdr:twoCellAnchor editAs="oneCell">
    <xdr:from>
      <xdr:col>30</xdr:col>
      <xdr:colOff>290285</xdr:colOff>
      <xdr:row>62</xdr:row>
      <xdr:rowOff>309</xdr:rowOff>
    </xdr:from>
    <xdr:to>
      <xdr:col>43</xdr:col>
      <xdr:colOff>287477</xdr:colOff>
      <xdr:row>86</xdr:row>
      <xdr:rowOff>100248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CB686B2-ABD8-9E9A-CF7A-A1AA9A0F5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256499" y="7438880"/>
          <a:ext cx="7898407" cy="4454225"/>
        </a:xfrm>
        <a:prstGeom prst="rect">
          <a:avLst/>
        </a:prstGeom>
      </xdr:spPr>
    </xdr:pic>
    <xdr:clientData/>
  </xdr:twoCellAnchor>
  <xdr:twoCellAnchor editAs="oneCell">
    <xdr:from>
      <xdr:col>22</xdr:col>
      <xdr:colOff>248595</xdr:colOff>
      <xdr:row>92</xdr:row>
      <xdr:rowOff>74288</xdr:rowOff>
    </xdr:from>
    <xdr:to>
      <xdr:col>44</xdr:col>
      <xdr:colOff>201336</xdr:colOff>
      <xdr:row>133</xdr:row>
      <xdr:rowOff>138771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918436-F357-EBA7-A89B-EBEBE1FC4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53489" y="13503862"/>
          <a:ext cx="13328273" cy="7819590"/>
        </a:xfrm>
        <a:prstGeom prst="rect">
          <a:avLst/>
        </a:prstGeom>
      </xdr:spPr>
    </xdr:pic>
    <xdr:clientData/>
  </xdr:twoCellAnchor>
  <xdr:twoCellAnchor editAs="oneCell">
    <xdr:from>
      <xdr:col>46</xdr:col>
      <xdr:colOff>170785</xdr:colOff>
      <xdr:row>88</xdr:row>
      <xdr:rowOff>153780</xdr:rowOff>
    </xdr:from>
    <xdr:to>
      <xdr:col>72</xdr:col>
      <xdr:colOff>377722</xdr:colOff>
      <xdr:row>137</xdr:row>
      <xdr:rowOff>128836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FEB666F-8E35-4681-D8EA-5EA5AF4DE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083020" y="12667015"/>
          <a:ext cx="16134231" cy="9126527"/>
        </a:xfrm>
        <a:prstGeom prst="rect">
          <a:avLst/>
        </a:prstGeom>
      </xdr:spPr>
    </xdr:pic>
    <xdr:clientData/>
  </xdr:twoCellAnchor>
  <xdr:twoCellAnchor editAs="oneCell">
    <xdr:from>
      <xdr:col>45</xdr:col>
      <xdr:colOff>27749</xdr:colOff>
      <xdr:row>32</xdr:row>
      <xdr:rowOff>105121</xdr:rowOff>
    </xdr:from>
    <xdr:to>
      <xdr:col>62</xdr:col>
      <xdr:colOff>560800</xdr:colOff>
      <xdr:row>66</xdr:row>
      <xdr:rowOff>20162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46756C1-B027-02E3-2599-0A04BC249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327396" y="6081592"/>
          <a:ext cx="10947051" cy="626504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</xdr:row>
      <xdr:rowOff>0</xdr:rowOff>
    </xdr:from>
    <xdr:to>
      <xdr:col>9</xdr:col>
      <xdr:colOff>501864</xdr:colOff>
      <xdr:row>12</xdr:row>
      <xdr:rowOff>171535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884CDF-A3D3-E509-EA3A-03D2A21DB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736600"/>
          <a:ext cx="4159464" cy="1644735"/>
        </a:xfrm>
        <a:prstGeom prst="rect">
          <a:avLst/>
        </a:prstGeom>
      </xdr:spPr>
    </xdr:pic>
    <xdr:clientData/>
  </xdr:twoCellAnchor>
  <xdr:twoCellAnchor editAs="oneCell">
    <xdr:from>
      <xdr:col>7</xdr:col>
      <xdr:colOff>293240</xdr:colOff>
      <xdr:row>6</xdr:row>
      <xdr:rowOff>6350</xdr:rowOff>
    </xdr:from>
    <xdr:to>
      <xdr:col>17</xdr:col>
      <xdr:colOff>171823</xdr:colOff>
      <xdr:row>22</xdr:row>
      <xdr:rowOff>44637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2805938-C158-FDCC-FC3A-752334335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60440" y="1111250"/>
          <a:ext cx="5974583" cy="2984687"/>
        </a:xfrm>
        <a:prstGeom prst="rect">
          <a:avLst/>
        </a:prstGeom>
      </xdr:spPr>
    </xdr:pic>
    <xdr:clientData/>
  </xdr:twoCellAnchor>
  <xdr:twoCellAnchor editAs="oneCell">
    <xdr:from>
      <xdr:col>7</xdr:col>
      <xdr:colOff>88899</xdr:colOff>
      <xdr:row>14</xdr:row>
      <xdr:rowOff>17779</xdr:rowOff>
    </xdr:from>
    <xdr:to>
      <xdr:col>18</xdr:col>
      <xdr:colOff>299266</xdr:colOff>
      <xdr:row>35</xdr:row>
      <xdr:rowOff>57611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080962B-52FF-C82B-5B12-1C540BD59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56099" y="2595879"/>
          <a:ext cx="6915967" cy="390698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O82"/>
  <sheetViews>
    <sheetView tabSelected="1" topLeftCell="A62" zoomScale="130" zoomScaleNormal="130" workbookViewId="0">
      <selection activeCell="J79" sqref="J79"/>
    </sheetView>
  </sheetViews>
  <sheetFormatPr defaultRowHeight="14.5" x14ac:dyDescent="0.35"/>
  <cols>
    <col min="2" max="2" width="25" customWidth="1"/>
    <col min="3" max="3" width="11.36328125" customWidth="1"/>
    <col min="4" max="4" width="24.6328125" customWidth="1"/>
  </cols>
  <sheetData>
    <row r="3" spans="2:15" x14ac:dyDescent="0.35">
      <c r="B3" s="5" t="s">
        <v>6</v>
      </c>
      <c r="C3" s="5" t="s">
        <v>7</v>
      </c>
      <c r="D3" s="5" t="s">
        <v>8</v>
      </c>
      <c r="E3" s="5" t="s">
        <v>9</v>
      </c>
      <c r="F3" s="5" t="s">
        <v>10</v>
      </c>
      <c r="G3" s="5" t="s">
        <v>11</v>
      </c>
      <c r="L3" t="s">
        <v>0</v>
      </c>
      <c r="M3">
        <v>3.37</v>
      </c>
      <c r="O3" t="s">
        <v>41</v>
      </c>
    </row>
    <row r="4" spans="2:15" x14ac:dyDescent="0.35">
      <c r="L4" t="s">
        <v>1</v>
      </c>
      <c r="M4">
        <v>10.4</v>
      </c>
      <c r="O4">
        <f>M6/M4</f>
        <v>2.8269230769230766</v>
      </c>
    </row>
    <row r="5" spans="2:15" x14ac:dyDescent="0.35">
      <c r="L5" t="s">
        <v>2</v>
      </c>
      <c r="M5">
        <f>M3*M4</f>
        <v>35.048000000000002</v>
      </c>
    </row>
    <row r="6" spans="2:15" x14ac:dyDescent="0.35">
      <c r="F6" t="s">
        <v>12</v>
      </c>
      <c r="G6" t="s">
        <v>13</v>
      </c>
      <c r="L6" t="s">
        <v>4</v>
      </c>
      <c r="M6">
        <v>29.4</v>
      </c>
    </row>
    <row r="7" spans="2:15" x14ac:dyDescent="0.35">
      <c r="B7" s="2" t="s">
        <v>16</v>
      </c>
      <c r="C7" t="s">
        <v>20</v>
      </c>
      <c r="D7" t="s">
        <v>17</v>
      </c>
      <c r="L7" t="s">
        <v>5</v>
      </c>
      <c r="M7">
        <v>0</v>
      </c>
    </row>
    <row r="8" spans="2:15" x14ac:dyDescent="0.35">
      <c r="L8" t="s">
        <v>3</v>
      </c>
      <c r="M8">
        <f>M5-M6</f>
        <v>5.6480000000000032</v>
      </c>
    </row>
    <row r="10" spans="2:15" x14ac:dyDescent="0.35">
      <c r="L10" t="s">
        <v>14</v>
      </c>
    </row>
    <row r="11" spans="2:15" x14ac:dyDescent="0.35">
      <c r="L11" t="s">
        <v>34</v>
      </c>
    </row>
    <row r="12" spans="2:15" x14ac:dyDescent="0.35">
      <c r="L12" s="1" t="s">
        <v>27</v>
      </c>
    </row>
    <row r="13" spans="2:15" x14ac:dyDescent="0.35">
      <c r="L13" s="1" t="s">
        <v>29</v>
      </c>
    </row>
    <row r="14" spans="2:15" x14ac:dyDescent="0.35">
      <c r="L14" s="1"/>
    </row>
    <row r="15" spans="2:15" x14ac:dyDescent="0.35">
      <c r="L15" s="1"/>
    </row>
    <row r="16" spans="2:15" x14ac:dyDescent="0.35">
      <c r="L16" s="1"/>
    </row>
    <row r="18" spans="2:12" x14ac:dyDescent="0.35">
      <c r="L18" t="s">
        <v>19</v>
      </c>
    </row>
    <row r="19" spans="2:12" x14ac:dyDescent="0.35">
      <c r="L19" t="s">
        <v>33</v>
      </c>
    </row>
    <row r="20" spans="2:12" x14ac:dyDescent="0.35">
      <c r="L20" s="1" t="s">
        <v>15</v>
      </c>
    </row>
    <row r="21" spans="2:12" x14ac:dyDescent="0.35">
      <c r="L21" s="1"/>
    </row>
    <row r="22" spans="2:12" x14ac:dyDescent="0.35">
      <c r="L22" s="1" t="s">
        <v>18</v>
      </c>
    </row>
    <row r="23" spans="2:12" x14ac:dyDescent="0.35">
      <c r="B23" t="s">
        <v>31</v>
      </c>
    </row>
    <row r="24" spans="2:12" x14ac:dyDescent="0.35">
      <c r="L24" t="s">
        <v>21</v>
      </c>
    </row>
    <row r="25" spans="2:12" x14ac:dyDescent="0.35">
      <c r="L25" t="s">
        <v>22</v>
      </c>
    </row>
    <row r="28" spans="2:12" x14ac:dyDescent="0.35">
      <c r="L28" t="s">
        <v>35</v>
      </c>
    </row>
    <row r="31" spans="2:12" x14ac:dyDescent="0.35">
      <c r="L31" t="s">
        <v>39</v>
      </c>
    </row>
    <row r="32" spans="2:12" x14ac:dyDescent="0.35">
      <c r="B32" t="s">
        <v>51</v>
      </c>
      <c r="L32" t="s">
        <v>40</v>
      </c>
    </row>
    <row r="34" spans="2:4" x14ac:dyDescent="0.35">
      <c r="B34" t="s">
        <v>52</v>
      </c>
    </row>
    <row r="36" spans="2:4" x14ac:dyDescent="0.35">
      <c r="B36" t="s">
        <v>53</v>
      </c>
    </row>
    <row r="38" spans="2:4" x14ac:dyDescent="0.35">
      <c r="B38" t="s">
        <v>54</v>
      </c>
    </row>
    <row r="40" spans="2:4" x14ac:dyDescent="0.35">
      <c r="B40" s="3" t="s">
        <v>55</v>
      </c>
      <c r="C40" s="3"/>
      <c r="D40" s="3"/>
    </row>
    <row r="41" spans="2:4" x14ac:dyDescent="0.35">
      <c r="B41" s="7" t="s">
        <v>56</v>
      </c>
      <c r="C41" s="7" t="s">
        <v>57</v>
      </c>
      <c r="D41" s="7" t="s">
        <v>58</v>
      </c>
    </row>
    <row r="42" spans="2:4" x14ac:dyDescent="0.35">
      <c r="B42" t="s">
        <v>59</v>
      </c>
      <c r="C42" t="s">
        <v>60</v>
      </c>
      <c r="D42" t="s">
        <v>61</v>
      </c>
    </row>
    <row r="43" spans="2:4" x14ac:dyDescent="0.35">
      <c r="B43" t="s">
        <v>62</v>
      </c>
      <c r="C43" t="s">
        <v>63</v>
      </c>
    </row>
    <row r="44" spans="2:4" x14ac:dyDescent="0.35">
      <c r="B44" t="s">
        <v>64</v>
      </c>
      <c r="C44" t="s">
        <v>65</v>
      </c>
      <c r="D44" t="s">
        <v>66</v>
      </c>
    </row>
    <row r="45" spans="2:4" x14ac:dyDescent="0.35">
      <c r="B45" s="8" t="s">
        <v>67</v>
      </c>
      <c r="C45" s="8" t="s">
        <v>68</v>
      </c>
      <c r="D45" s="8" t="s">
        <v>69</v>
      </c>
    </row>
    <row r="47" spans="2:4" x14ac:dyDescent="0.35">
      <c r="B47" t="s">
        <v>70</v>
      </c>
    </row>
    <row r="48" spans="2:4" x14ac:dyDescent="0.35">
      <c r="B48" t="s">
        <v>71</v>
      </c>
      <c r="C48" s="6">
        <v>0.35</v>
      </c>
      <c r="D48" t="s">
        <v>72</v>
      </c>
    </row>
    <row r="49" spans="2:6" x14ac:dyDescent="0.35">
      <c r="B49" t="s">
        <v>73</v>
      </c>
      <c r="C49" s="6">
        <v>0.1</v>
      </c>
      <c r="D49" t="s">
        <v>74</v>
      </c>
    </row>
    <row r="50" spans="2:6" x14ac:dyDescent="0.35">
      <c r="B50" t="s">
        <v>75</v>
      </c>
      <c r="C50" t="s">
        <v>76</v>
      </c>
      <c r="D50" t="s">
        <v>77</v>
      </c>
    </row>
    <row r="51" spans="2:6" x14ac:dyDescent="0.35">
      <c r="B51" t="s">
        <v>78</v>
      </c>
      <c r="C51" t="s">
        <v>79</v>
      </c>
      <c r="D51" t="s">
        <v>80</v>
      </c>
    </row>
    <row r="52" spans="2:6" x14ac:dyDescent="0.35">
      <c r="B52" t="s">
        <v>81</v>
      </c>
      <c r="C52" t="s">
        <v>76</v>
      </c>
      <c r="D52" t="s">
        <v>82</v>
      </c>
    </row>
    <row r="53" spans="2:6" x14ac:dyDescent="0.35">
      <c r="B53" t="s">
        <v>83</v>
      </c>
      <c r="C53" t="s">
        <v>84</v>
      </c>
      <c r="D53" t="s">
        <v>85</v>
      </c>
    </row>
    <row r="54" spans="2:6" x14ac:dyDescent="0.35">
      <c r="B54" t="s">
        <v>86</v>
      </c>
      <c r="C54" t="s">
        <v>79</v>
      </c>
      <c r="D54" t="s">
        <v>87</v>
      </c>
    </row>
    <row r="56" spans="2:6" x14ac:dyDescent="0.35">
      <c r="C56" t="s">
        <v>44</v>
      </c>
      <c r="D56" t="s">
        <v>43</v>
      </c>
      <c r="E56" t="s">
        <v>0</v>
      </c>
      <c r="F56" t="s">
        <v>45</v>
      </c>
    </row>
    <row r="57" spans="2:6" x14ac:dyDescent="0.35">
      <c r="B57" t="s">
        <v>42</v>
      </c>
    </row>
    <row r="61" spans="2:6" x14ac:dyDescent="0.35">
      <c r="C61" t="s">
        <v>46</v>
      </c>
    </row>
    <row r="64" spans="2:6" x14ac:dyDescent="0.35">
      <c r="C64" t="s">
        <v>47</v>
      </c>
    </row>
    <row r="66" spans="2:10" x14ac:dyDescent="0.35">
      <c r="B66" t="s">
        <v>48</v>
      </c>
      <c r="C66" t="s">
        <v>50</v>
      </c>
      <c r="D66" s="4"/>
    </row>
    <row r="67" spans="2:10" x14ac:dyDescent="0.35">
      <c r="B67" s="6">
        <v>0</v>
      </c>
      <c r="C67">
        <v>29.4</v>
      </c>
    </row>
    <row r="68" spans="2:10" x14ac:dyDescent="0.35">
      <c r="B68" t="s">
        <v>49</v>
      </c>
      <c r="C68" s="4">
        <v>35.048000000000002</v>
      </c>
      <c r="D68">
        <f>C68/C67</f>
        <v>1.192108843537415</v>
      </c>
    </row>
    <row r="75" spans="2:10" x14ac:dyDescent="0.35">
      <c r="G75" t="s">
        <v>91</v>
      </c>
      <c r="H75" t="s">
        <v>92</v>
      </c>
      <c r="I75" t="s">
        <v>0</v>
      </c>
      <c r="J75" t="s">
        <v>93</v>
      </c>
    </row>
    <row r="76" spans="2:10" x14ac:dyDescent="0.35">
      <c r="G76" t="s">
        <v>88</v>
      </c>
      <c r="H76" s="6">
        <v>0.15</v>
      </c>
      <c r="I76" s="9">
        <v>15</v>
      </c>
      <c r="J76" t="s">
        <v>94</v>
      </c>
    </row>
    <row r="77" spans="2:10" x14ac:dyDescent="0.35">
      <c r="G77" t="s">
        <v>89</v>
      </c>
      <c r="H77" s="6">
        <v>0.35</v>
      </c>
      <c r="I77" s="9">
        <v>6</v>
      </c>
      <c r="J77" t="s">
        <v>95</v>
      </c>
    </row>
    <row r="78" spans="2:10" x14ac:dyDescent="0.35">
      <c r="B78" s="7" t="s">
        <v>56</v>
      </c>
      <c r="C78" s="7" t="s">
        <v>57</v>
      </c>
      <c r="D78" s="7" t="s">
        <v>58</v>
      </c>
      <c r="G78" t="s">
        <v>90</v>
      </c>
      <c r="H78" s="6">
        <v>0.25</v>
      </c>
      <c r="I78" s="9">
        <v>1.5</v>
      </c>
      <c r="J78" t="s">
        <v>96</v>
      </c>
    </row>
    <row r="79" spans="2:10" x14ac:dyDescent="0.35">
      <c r="B79" t="s">
        <v>59</v>
      </c>
      <c r="C79" t="s">
        <v>60</v>
      </c>
      <c r="D79" t="s">
        <v>61</v>
      </c>
    </row>
    <row r="80" spans="2:10" x14ac:dyDescent="0.35">
      <c r="B80" t="s">
        <v>62</v>
      </c>
      <c r="C80" t="s">
        <v>63</v>
      </c>
    </row>
    <row r="81" spans="2:4" x14ac:dyDescent="0.35">
      <c r="B81" t="s">
        <v>64</v>
      </c>
      <c r="C81" t="s">
        <v>65</v>
      </c>
      <c r="D81" t="s">
        <v>66</v>
      </c>
    </row>
    <row r="82" spans="2:4" x14ac:dyDescent="0.35">
      <c r="B82" s="8" t="s">
        <v>67</v>
      </c>
      <c r="C82" s="8" t="s">
        <v>68</v>
      </c>
      <c r="D82" s="8" t="s">
        <v>69</v>
      </c>
    </row>
  </sheetData>
  <hyperlinks>
    <hyperlink ref="B7" location="'SAB-142'!A1" display="SAB-142" xr:uid="{A65192F7-5257-4CFA-8D33-8D0DE42CA344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441DBA-76CB-4898-9373-BDF81503F211}">
  <dimension ref="C2:G10"/>
  <sheetViews>
    <sheetView workbookViewId="0">
      <selection activeCell="C2" sqref="C2:J11"/>
    </sheetView>
  </sheetViews>
  <sheetFormatPr defaultRowHeight="14.5" x14ac:dyDescent="0.35"/>
  <sheetData>
    <row r="2" spans="3:7" x14ac:dyDescent="0.35">
      <c r="D2" t="s">
        <v>44</v>
      </c>
      <c r="E2" t="s">
        <v>43</v>
      </c>
      <c r="F2" t="s">
        <v>0</v>
      </c>
      <c r="G2" t="s">
        <v>45</v>
      </c>
    </row>
    <row r="3" spans="3:7" x14ac:dyDescent="0.35">
      <c r="C3" t="s">
        <v>42</v>
      </c>
    </row>
    <row r="7" spans="3:7" x14ac:dyDescent="0.35">
      <c r="D7" t="s">
        <v>46</v>
      </c>
    </row>
    <row r="10" spans="3:7" x14ac:dyDescent="0.35">
      <c r="D10" t="s">
        <v>47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D40DF3-BFF8-4BB5-AB24-209DB0B1A78D}">
  <dimension ref="A1:D15"/>
  <sheetViews>
    <sheetView workbookViewId="0">
      <selection activeCell="D11" sqref="D11"/>
    </sheetView>
  </sheetViews>
  <sheetFormatPr defaultRowHeight="14.5" x14ac:dyDescent="0.35"/>
  <sheetData>
    <row r="1" spans="1:4" x14ac:dyDescent="0.35">
      <c r="A1" s="2" t="s">
        <v>30</v>
      </c>
    </row>
    <row r="2" spans="1:4" x14ac:dyDescent="0.35">
      <c r="B2" t="s">
        <v>23</v>
      </c>
      <c r="C2" t="s">
        <v>16</v>
      </c>
    </row>
    <row r="3" spans="1:4" x14ac:dyDescent="0.35">
      <c r="B3" t="s">
        <v>7</v>
      </c>
      <c r="C3" t="s">
        <v>24</v>
      </c>
    </row>
    <row r="4" spans="1:4" x14ac:dyDescent="0.35">
      <c r="B4" t="s">
        <v>8</v>
      </c>
      <c r="C4" t="s">
        <v>25</v>
      </c>
    </row>
    <row r="5" spans="1:4" x14ac:dyDescent="0.35">
      <c r="B5" t="s">
        <v>9</v>
      </c>
    </row>
    <row r="6" spans="1:4" x14ac:dyDescent="0.35">
      <c r="B6" t="s">
        <v>26</v>
      </c>
    </row>
    <row r="8" spans="1:4" x14ac:dyDescent="0.35">
      <c r="C8" s="3" t="s">
        <v>28</v>
      </c>
    </row>
    <row r="9" spans="1:4" x14ac:dyDescent="0.35">
      <c r="C9" s="3"/>
      <c r="D9" t="s">
        <v>36</v>
      </c>
    </row>
    <row r="10" spans="1:4" x14ac:dyDescent="0.35">
      <c r="C10" s="3"/>
    </row>
    <row r="11" spans="1:4" x14ac:dyDescent="0.35">
      <c r="C11" s="3"/>
    </row>
    <row r="12" spans="1:4" x14ac:dyDescent="0.35">
      <c r="C12" s="3"/>
    </row>
    <row r="13" spans="1:4" x14ac:dyDescent="0.35">
      <c r="C13" s="3"/>
    </row>
    <row r="15" spans="1:4" x14ac:dyDescent="0.35">
      <c r="C15" s="3" t="s">
        <v>32</v>
      </c>
    </row>
  </sheetData>
  <hyperlinks>
    <hyperlink ref="A1" location="Main!A1" display="Main" xr:uid="{F29CAFA6-FBB5-4A67-B0A4-2E9FDD183746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5F3E05-963C-4D4F-9521-669518605067}">
  <dimension ref="B3:C3"/>
  <sheetViews>
    <sheetView topLeftCell="D3" zoomScale="177" workbookViewId="0">
      <selection activeCell="I25" sqref="I25"/>
    </sheetView>
  </sheetViews>
  <sheetFormatPr defaultRowHeight="14.5" x14ac:dyDescent="0.35"/>
  <sheetData>
    <row r="3" spans="2:3" x14ac:dyDescent="0.35">
      <c r="B3" t="s">
        <v>38</v>
      </c>
      <c r="C3" t="s">
        <v>37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Main</vt:lpstr>
      <vt:lpstr>Model</vt:lpstr>
      <vt:lpstr>SAB-142</vt:lpstr>
      <vt:lpstr>tepizumab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Eduardo Medina</dc:creator>
  <cp:lastModifiedBy>Eduardo Medina Resende de Oliveira</cp:lastModifiedBy>
  <dcterms:created xsi:type="dcterms:W3CDTF">2015-06-05T18:17:20Z</dcterms:created>
  <dcterms:modified xsi:type="dcterms:W3CDTF">2025-11-28T14:17:33Z</dcterms:modified>
</cp:coreProperties>
</file>